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wnloads\temp\"/>
    </mc:Choice>
  </mc:AlternateContent>
  <xr:revisionPtr revIDLastSave="0" documentId="13_ncr:1_{CE8F5E03-8EC9-4EA2-9D57-CBDAE8EBF4C2}" xr6:coauthVersionLast="45" xr6:coauthVersionMax="45" xr10:uidLastSave="{00000000-0000-0000-0000-000000000000}"/>
  <bookViews>
    <workbookView xWindow="1470" yWindow="1470" windowWidth="17220" windowHeight="9405" xr2:uid="{00000000-000D-0000-FFFF-FFFF00000000}"/>
  </bookViews>
  <sheets>
    <sheet name="Table H-14A" sheetId="3" r:id="rId1"/>
  </sheets>
  <definedNames>
    <definedName name="_xlnm.Print_Area" localSheetId="0">'Table H-14A'!$A$1:$G$118</definedName>
    <definedName name="_xlnm.Print_Titles" localSheetId="0">'Table H-14A'!$1:$5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<sst xmlns="http://schemas.openxmlformats.org/spreadsheetml/2006/main" count="119" uniqueCount="119">
  <si>
    <t>Table H-14A.</t>
  </si>
  <si>
    <t>U.S. District Courts ---- Pretrial Services Release and Detention, Excluding Immigration Cases</t>
  </si>
  <si>
    <t>For the 12-Month Period Ending September 30, 2022</t>
  </si>
  <si>
    <r xmlns="http://schemas.openxmlformats.org/spreadsheetml/2006/main">
      <t>Detained and Never Released</t>
    </r>
    <r xmlns="http://schemas.openxmlformats.org/spreadsheetml/2006/main">
      <rPr>
        <b/>
        <vertAlign val="superscript"/>
        <sz val="10"/>
        <rFont val="Arial"/>
        <family val="2"/>
      </rPr>
      <t>2</t>
    </r>
  </si>
  <si>
    <r xmlns="http://schemas.openxmlformats.org/spreadsheetml/2006/main">
      <t>Released</t>
    </r>
    <r xmlns="http://schemas.openxmlformats.org/spreadsheetml/2006/main">
      <rPr>
        <b/>
        <vertAlign val="superscript"/>
        <sz val="10"/>
        <rFont val="Arial"/>
        <family val="2"/>
      </rPr>
      <t>3</t>
    </r>
  </si>
  <si>
    <t>Circuit and District</t>
  </si>
  <si>
    <r xmlns="http://schemas.openxmlformats.org/spreadsheetml/2006/main">
      <t>Cases</t>
    </r>
    <r xmlns="http://schemas.openxmlformats.org/spreadsheetml/2006/main">
      <rPr>
        <vertAlign val="superscript"/>
        <sz val="10"/>
        <rFont val="Arial"/>
        <family val="2"/>
      </rPr>
      <t>1</t>
    </r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</si>
  <si>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</si>
  <si>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</si>
  <si>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</si>
  <si>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</si>
  <si>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</si>
  <si>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</si>
  <si>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</si>
  <si>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</si>
  <si>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</si>
  <si>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</si>
  <si>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</si>
  <si>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</si>
  <si>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</si>
  <si>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</si>
  <si>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</si>
  <si>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</si>
  <si>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</si>
  <si>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</si>
  <si>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</si>
  <si>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</si>
  <si>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</si>
  <si>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</si>
  <si>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</si>
  <si>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</si>
  <si>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</si>
  <si>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</si>
  <si>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</si>
  <si>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</si>
  <si>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</si>
  <si>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</si>
  <si>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</si>
  <si>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</si>
  <si>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</si>
  <si>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</si>
  <si>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</si>
  <si>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</si>
  <si>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</si>
  <si>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</si>
  <si>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</si>
  <si>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</si>
  <si>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</si>
  <si>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</si>
  <si>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</si>
  <si>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</si>
  <si>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</si>
  <si>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</si>
  <si>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</si>
  <si>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</si>
  <si>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</si>
  <si>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</si>
  <si>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</si>
  <si>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</si>
  <si>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</si>
  <si>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</si>
  <si>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</si>
  <si>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</si>
  <si>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</si>
  <si>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</si>
  <si>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</si>
  <si>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</si>
  <si>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</si>
  <si>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</si>
  <si>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</si>
  <si>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</si>
  <si>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</si>
  <si>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</si>
  <si>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</si>
  <si>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</si>
  <si>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</si>
  <si>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</si>
  <si>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</si>
  <si>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</si>
  <si>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</si>
  <si>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</si>
  <si>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</si>
  <si>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</si>
  <si>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</si>
  <si>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</si>
  <si>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</si>
  <si>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</si>
  <si>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</si>
  <si>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</si>
  <si>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</si>
  <si>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</si>
  <si>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</si>
  <si>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</si>
  <si>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</si>
  <si>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</si>
  <si>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</si>
  <si>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</si>
  <si>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</si>
  <si>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</si>
  <si>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</si>
  <si>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</si>
  <si>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</si>
  <si>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</si>
  <si>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</si>
  <si>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</si>
  <si>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</si>
  <si>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</si>
  <si>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</si>
  <si>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</si>
  <si>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</si>
  <si>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</si>
  <si>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</si>
  <si>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</si>
  <si>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</si>
  <si>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</si>
  <si>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t>NOTE: Includes data reported for previous periods on Table H-9.</t>
  </si>
  <si>
    <r xmlns="http://schemas.openxmlformats.org/spreadsheetml/2006/main">
      <t>1</t>
    </r>
    <r xmlns="http://schemas.openxmlformats.org/spreadsheetml/2006/main">
      <rPr>
        <sz val="8"/>
        <color indexed="8"/>
        <rFont val="Arial"/>
        <family val="2"/>
      </rPr>
      <t xml:space="preserve"> Data represents defendants whose cases were activated during the 12-month period. Excludes dismissals, cases in which release is not possible within 90 days, transfers out, and cases that were later converted to diversion cases during the period. </t>
    </r>
  </si>
  <si>
    <r xmlns="http://schemas.openxmlformats.org/spreadsheetml/2006/main">
      <t xml:space="preserve">2 </t>
    </r>
    <r xmlns="http://schemas.openxmlformats.org/spreadsheetml/2006/main">
      <rPr>
        <sz val="8"/>
        <rFont val="Arial"/>
        <family val="2"/>
      </rPr>
      <t>Includes data reported for previous periods as "never released."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</si>
  <si>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"later released," "released and later detained," and "never detained."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</si>
</sst>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applyNumberFormat="1" fontId="0" applyFont="1" fillId="0" applyFill="1" borderId="0" applyBorder="1" xfId="0"/>
    <xf numFmtId="0" applyNumberFormat="1" fontId="7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7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164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0" applyNumberFormat="1" fontId="6" applyFont="1" fillId="0" applyFill="1" borderId="0" applyBorder="1" xfId="1">
      <alignment horizontal="left"/>
    </xf>
    <xf numFmtId="0" applyNumberFormat="1" fontId="2" applyFont="1" fillId="0" applyFill="1" borderId="11" applyBorder="1" xfId="0">
      <alignment horizontal="center"/>
    </xf>
    <xf numFmtId="0" applyNumberFormat="1" fontId="2" applyFont="1" fillId="0" applyFill="1" borderId="13" applyBorder="1" xfId="0">
      <alignment horizontal="center"/>
    </xf>
    <xf numFmtId="0" applyNumberFormat="1" fontId="8" applyFont="1" fillId="0" applyFill="1" borderId="0" applyBorder="1" xfId="1">
      <alignment horizontal="left" wrapText="1"/>
    </xf>
    <xf numFmtId="0" applyNumberFormat="1" fontId="5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left"/>
    </xf>
    <xf numFmtId="0" applyNumberFormat="1" fontId="0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6" applyFont="1" fillId="0" applyFill="1" borderId="0" applyBorder="1" xfId="1">
      <alignment horizontal="left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0" applyBorder="1" xfId="0">
      <alignment horizontal="center"/>
    </xf>
    <xf numFmtId="0" applyNumberFormat="1" fontId="2" applyFont="1" fillId="0" applyFill="1" borderId="11" applyBorder="1" xfId="0">
      <alignment horizontal="center" wrapText="1"/>
    </xf>
    <xf numFmtId="0" applyNumberFormat="1" fontId="2" applyFont="1" fillId="0" applyFill="1" borderId="12" applyBorder="1" xfId="0">
      <alignment horizontal="center" wrapText="1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I118"/>
  <sheetViews>
    <sheetView tabSelected="1" workbookViewId="0">
      <selection activeCell="I116" sqref="I116"/>
    </sheetView>
  </sheetViews>
  <sheetFormatPr defaultRowHeight="12.75" x14ac:dyDescent="0.2"/>
  <cols>
    <col min="1" max="1" width="5" customWidth="1"/>
    <col min="2" max="2" width="12.85546875" customWidth="1"/>
    <col min="3" max="4" width="19.42578125" customWidth="1"/>
    <col min="5" max="5" width="15" customWidth="1"/>
    <col min="6" max="6" width="19.42578125" customWidth="1"/>
    <col min="7" max="7" width="15" customWidth="1"/>
    <col min="8" max="8" width="13.5703125" customWidth="1"/>
    <col min="9" max="10" width="14" customWidth="1"/>
  </cols>
  <sheetData>
    <row r="1" ht="16.5" s="2" customFormat="1">
      <c r="A1" s="23" t="s">
        <v>0</v>
      </c>
      <c r="B1" s="23"/>
      <c r="C1" s="24"/>
      <c r="D1" s="24"/>
      <c r="E1" s="24"/>
      <c r="F1" s="24"/>
      <c r="G1" s="24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ht="15.75">
      <c r="A2" s="25" t="s">
        <v>1</v>
      </c>
      <c r="B2" s="25"/>
      <c r="C2" s="25"/>
      <c r="D2" s="25"/>
      <c r="E2" s="25"/>
      <c r="F2" s="25"/>
      <c r="G2" s="2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ht="15.75">
      <c r="A3" s="25" t="s">
        <v>2</v>
      </c>
      <c r="B3" s="25"/>
      <c r="C3" s="25"/>
      <c r="D3" s="26"/>
      <c r="E3" s="26"/>
      <c r="F3" s="26"/>
      <c r="G3" s="2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ht="16.5" customHeight="1">
      <c r="A4" s="3"/>
      <c r="B4" s="4"/>
      <c r="C4" s="5"/>
      <c r="D4" s="31" t="s">
        <v>3</v>
      </c>
      <c r="E4" s="32"/>
      <c r="F4" s="19" t="s">
        <v>4</v>
      </c>
      <c r="G4" s="2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ht="19.5" customHeight="1">
      <c r="A5" s="28" t="s">
        <v>5</v>
      </c>
      <c r="B5" s="29"/>
      <c r="C5" s="6" t="s">
        <v>6</v>
      </c>
      <c r="D5" s="7" t="s">
        <v>7</v>
      </c>
      <c r="E5" s="7" t="s">
        <v>8</v>
      </c>
      <c r="F5" s="15" t="s">
        <v>7</v>
      </c>
      <c r="G5" s="14" t="s">
        <v>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ht="14.25" customHeight="1"/>
    <row r="7">
      <c r="A7" s="30" t="s">
        <v>9</v>
      </c>
      <c r="B7" s="30"/>
      <c r="C7" s="12">
        <f>SUM(D7,F7)</f>
        <v>50198</v>
      </c>
      <c r="D7" s="12">
        <f>SUM(D9,D15,D22,D29,D39,D49,D59,D67,D78,D94,D103)</f>
        <v>29312</v>
      </c>
      <c r="E7" s="16">
        <f>IF(D7=0,".0",D7/C7*100)</f>
        <v>58.392764651978169</v>
      </c>
      <c r="F7" s="12">
        <f>SUM(F9,F15,F22,F29,F39,F49,F59,F67,F78,F94,F103)</f>
        <v>20886</v>
      </c>
      <c r="G7" s="16">
        <f>IF(F7=0,".0",F7/C7*100)</f>
        <v>41.607235348021831</v>
      </c>
    </row>
    <row r="8">
      <c r="C8" s="12"/>
      <c r="D8" s="12"/>
      <c r="E8" s="17"/>
      <c r="F8" s="12"/>
      <c r="G8" s="17"/>
    </row>
    <row r="9" ht="17.45" customHeight="1">
      <c r="A9" s="9" t="s">
        <v>10</v>
      </c>
      <c r="B9" s="9"/>
      <c r="C9" s="12">
        <f ref="C9:C72" t="shared" si="0">SUM(D9,F9)</f>
        <v>1648</v>
      </c>
      <c r="D9" s="13">
        <f>SUM(D10:D14)</f>
        <v>934</v>
      </c>
      <c r="E9" s="16">
        <f ref="E9:E72" t="shared" si="1">IF(D9=0,".0",D9/C9*100)</f>
        <v>56.6747572815534</v>
      </c>
      <c r="F9" s="13">
        <f>SUM(F10:F14)</f>
        <v>714</v>
      </c>
      <c r="G9" s="16">
        <f ref="G9:G72" t="shared" si="2">IF(F9=0,".0",F9/C9*100)</f>
        <v>43.3252427184466</v>
      </c>
    </row>
    <row r="10" ht="21" customHeight="1">
      <c r="A10" s="8"/>
      <c r="B10" s="8" t="s">
        <v>11</v>
      </c>
      <c r="C10" s="12">
        <f t="shared" si="0"/>
        <v>150</v>
      </c>
      <c r="D10" s="12">
        <v>60</v>
      </c>
      <c r="E10" s="16">
        <f t="shared" si="1"/>
        <v>40</v>
      </c>
      <c r="F10" s="12">
        <v>90</v>
      </c>
      <c r="G10" s="16">
        <f t="shared" si="2"/>
        <v>60</v>
      </c>
    </row>
    <row r="11">
      <c r="A11" s="8"/>
      <c r="B11" s="8" t="s">
        <v>12</v>
      </c>
      <c r="C11" s="12">
        <f t="shared" si="0"/>
        <v>387</v>
      </c>
      <c r="D11" s="12">
        <v>164</v>
      </c>
      <c r="E11" s="16">
        <f t="shared" si="1"/>
        <v>42.377260981912144</v>
      </c>
      <c r="F11" s="12">
        <v>223</v>
      </c>
      <c r="G11" s="16">
        <f t="shared" si="2"/>
        <v>57.622739018087856</v>
      </c>
    </row>
    <row r="12">
      <c r="A12" s="8"/>
      <c r="B12" s="8" t="s">
        <v>13</v>
      </c>
      <c r="C12" s="12">
        <f t="shared" si="0"/>
        <v>137</v>
      </c>
      <c r="D12" s="12">
        <v>62</v>
      </c>
      <c r="E12" s="16">
        <f t="shared" si="1"/>
        <v>45.255474452554743</v>
      </c>
      <c r="F12" s="12">
        <v>75</v>
      </c>
      <c r="G12" s="16">
        <f t="shared" si="2"/>
        <v>54.744525547445257</v>
      </c>
    </row>
    <row r="13">
      <c r="A13" s="8"/>
      <c r="B13" s="8" t="s">
        <v>14</v>
      </c>
      <c r="C13" s="12">
        <f t="shared" si="0"/>
        <v>92</v>
      </c>
      <c r="D13" s="12">
        <v>44</v>
      </c>
      <c r="E13" s="16">
        <f t="shared" si="1"/>
        <v>47.826086956521742</v>
      </c>
      <c r="F13" s="12">
        <v>48</v>
      </c>
      <c r="G13" s="16">
        <f t="shared" si="2"/>
        <v>52.173913043478258</v>
      </c>
    </row>
    <row r="14">
      <c r="A14" s="8"/>
      <c r="B14" s="8" t="s">
        <v>15</v>
      </c>
      <c r="C14" s="12">
        <f t="shared" si="0"/>
        <v>882</v>
      </c>
      <c r="D14" s="12">
        <v>604</v>
      </c>
      <c r="E14" s="16">
        <f t="shared" si="1"/>
        <v>68.480725623582757</v>
      </c>
      <c r="F14" s="12">
        <v>278</v>
      </c>
      <c r="G14" s="16">
        <f t="shared" si="2"/>
        <v>31.519274376417233</v>
      </c>
    </row>
    <row r="15" ht="21" customHeight="1">
      <c r="A15" s="9" t="s">
        <v>16</v>
      </c>
      <c r="B15" s="9"/>
      <c r="C15" s="12">
        <f t="shared" si="0"/>
        <v>2716</v>
      </c>
      <c r="D15" s="13">
        <f>SUM(D16:D21)</f>
        <v>1288</v>
      </c>
      <c r="E15" s="16">
        <f t="shared" si="1"/>
        <v>47.422680412371129</v>
      </c>
      <c r="F15" s="13">
        <f>SUM(F16:F21)</f>
        <v>1428</v>
      </c>
      <c r="G15" s="16">
        <f t="shared" si="2"/>
        <v>52.577319587628871</v>
      </c>
    </row>
    <row r="16" ht="21" customHeight="1">
      <c r="A16" s="8"/>
      <c r="B16" s="8" t="s">
        <v>17</v>
      </c>
      <c r="C16" s="12">
        <f t="shared" si="0"/>
        <v>242</v>
      </c>
      <c r="D16" s="12">
        <v>111</v>
      </c>
      <c r="E16" s="16">
        <f t="shared" si="1"/>
        <v>45.867768595041326</v>
      </c>
      <c r="F16" s="12">
        <v>131</v>
      </c>
      <c r="G16" s="16">
        <f t="shared" si="2"/>
        <v>54.132231404958674</v>
      </c>
    </row>
    <row r="17">
      <c r="A17" s="8"/>
      <c r="B17" s="8" t="s">
        <v>18</v>
      </c>
      <c r="C17" s="12">
        <f t="shared" si="0"/>
        <v>318</v>
      </c>
      <c r="D17" s="12">
        <v>183</v>
      </c>
      <c r="E17" s="16">
        <f t="shared" si="1"/>
        <v>57.547169811320757</v>
      </c>
      <c r="F17" s="12">
        <v>135</v>
      </c>
      <c r="G17" s="16">
        <f t="shared" si="2"/>
        <v>42.452830188679243</v>
      </c>
    </row>
    <row r="18">
      <c r="A18" s="8"/>
      <c r="B18" s="8" t="s">
        <v>19</v>
      </c>
      <c r="C18" s="12">
        <f t="shared" si="0"/>
        <v>645</v>
      </c>
      <c r="D18" s="12">
        <v>249</v>
      </c>
      <c r="E18" s="16">
        <f t="shared" si="1"/>
        <v>38.604651162790695</v>
      </c>
      <c r="F18" s="12">
        <v>396</v>
      </c>
      <c r="G18" s="16">
        <f t="shared" si="2"/>
        <v>61.395348837209305</v>
      </c>
    </row>
    <row r="19">
      <c r="A19" s="8"/>
      <c r="B19" s="8" t="s">
        <v>20</v>
      </c>
      <c r="C19" s="12">
        <f t="shared" si="0"/>
        <v>1024</v>
      </c>
      <c r="D19" s="12">
        <v>509</v>
      </c>
      <c r="E19" s="16">
        <f t="shared" si="1"/>
        <v>49.70703125</v>
      </c>
      <c r="F19" s="12">
        <v>515</v>
      </c>
      <c r="G19" s="16">
        <f t="shared" si="2"/>
        <v>50.29296875</v>
      </c>
    </row>
    <row r="20">
      <c r="A20" s="8"/>
      <c r="B20" s="8" t="s">
        <v>21</v>
      </c>
      <c r="C20" s="12">
        <f t="shared" si="0"/>
        <v>342</v>
      </c>
      <c r="D20" s="12">
        <v>154</v>
      </c>
      <c r="E20" s="16">
        <f t="shared" si="1"/>
        <v>45.029239766081872</v>
      </c>
      <c r="F20" s="12">
        <v>188</v>
      </c>
      <c r="G20" s="16">
        <f t="shared" si="2"/>
        <v>54.970760233918128</v>
      </c>
    </row>
    <row r="21">
      <c r="A21" s="8"/>
      <c r="B21" s="8" t="s">
        <v>22</v>
      </c>
      <c r="C21" s="12">
        <f t="shared" si="0"/>
        <v>145</v>
      </c>
      <c r="D21" s="12">
        <v>82</v>
      </c>
      <c r="E21" s="16">
        <f t="shared" si="1"/>
        <v>56.551724137931039</v>
      </c>
      <c r="F21" s="12">
        <v>63</v>
      </c>
      <c r="G21" s="16">
        <f t="shared" si="2"/>
        <v>43.448275862068961</v>
      </c>
    </row>
    <row r="22" ht="21" customHeight="1">
      <c r="A22" s="9" t="s">
        <v>23</v>
      </c>
      <c r="B22" s="9"/>
      <c r="C22" s="12">
        <f t="shared" si="0"/>
        <v>2167</v>
      </c>
      <c r="D22" s="13">
        <f>SUM(D23:D28)</f>
        <v>1057</v>
      </c>
      <c r="E22" s="16">
        <f t="shared" si="1"/>
        <v>48.777111213659438</v>
      </c>
      <c r="F22" s="13">
        <f>SUM(F23:F28)</f>
        <v>1110</v>
      </c>
      <c r="G22" s="16">
        <f t="shared" si="2"/>
        <v>51.222888786340562</v>
      </c>
    </row>
    <row r="23" ht="21" customHeight="1">
      <c r="B23" s="8" t="s">
        <v>24</v>
      </c>
      <c r="C23" s="12">
        <f t="shared" si="0"/>
        <v>79</v>
      </c>
      <c r="D23" s="12">
        <v>53</v>
      </c>
      <c r="E23" s="16">
        <f t="shared" si="1"/>
        <v>67.088607594936718</v>
      </c>
      <c r="F23" s="12">
        <v>26</v>
      </c>
      <c r="G23" s="16">
        <f t="shared" si="2"/>
        <v>32.911392405063289</v>
      </c>
    </row>
    <row r="24">
      <c r="A24" s="8"/>
      <c r="B24" s="8" t="s">
        <v>25</v>
      </c>
      <c r="C24" s="12">
        <f t="shared" si="0"/>
        <v>715</v>
      </c>
      <c r="D24" s="12">
        <v>295</v>
      </c>
      <c r="E24" s="16">
        <f t="shared" si="1"/>
        <v>41.25874125874126</v>
      </c>
      <c r="F24" s="12">
        <v>420</v>
      </c>
      <c r="G24" s="16">
        <f t="shared" si="2"/>
        <v>58.74125874125874</v>
      </c>
    </row>
    <row r="25">
      <c r="A25" s="8"/>
      <c r="B25" s="8" t="s">
        <v>26</v>
      </c>
      <c r="C25" s="12">
        <f t="shared" si="0"/>
        <v>427</v>
      </c>
      <c r="D25" s="12">
        <v>224</v>
      </c>
      <c r="E25" s="16">
        <f t="shared" si="1"/>
        <v>52.459016393442624</v>
      </c>
      <c r="F25" s="12">
        <v>203</v>
      </c>
      <c r="G25" s="16">
        <f t="shared" si="2"/>
        <v>47.540983606557376</v>
      </c>
    </row>
    <row r="26">
      <c r="A26" s="8"/>
      <c r="B26" s="8" t="s">
        <v>27</v>
      </c>
      <c r="C26" s="12">
        <f t="shared" si="0"/>
        <v>398</v>
      </c>
      <c r="D26" s="12">
        <v>240</v>
      </c>
      <c r="E26" s="16">
        <f t="shared" si="1"/>
        <v>60.301507537688437</v>
      </c>
      <c r="F26" s="12">
        <v>158</v>
      </c>
      <c r="G26" s="16">
        <f t="shared" si="2"/>
        <v>39.698492462311556</v>
      </c>
    </row>
    <row r="27">
      <c r="A27" s="8"/>
      <c r="B27" s="8" t="s">
        <v>28</v>
      </c>
      <c r="C27" s="12">
        <f t="shared" si="0"/>
        <v>466</v>
      </c>
      <c r="D27" s="12">
        <v>209</v>
      </c>
      <c r="E27" s="16">
        <f t="shared" si="1"/>
        <v>44.849785407725321</v>
      </c>
      <c r="F27" s="12">
        <v>257</v>
      </c>
      <c r="G27" s="16">
        <f t="shared" si="2"/>
        <v>55.150214592274679</v>
      </c>
    </row>
    <row r="28">
      <c r="A28" s="8"/>
      <c r="B28" s="8" t="s">
        <v>29</v>
      </c>
      <c r="C28" s="12">
        <f t="shared" si="0"/>
        <v>82</v>
      </c>
      <c r="D28" s="12">
        <v>36</v>
      </c>
      <c r="E28" s="16">
        <f t="shared" si="1"/>
        <v>43.902439024390247</v>
      </c>
      <c r="F28" s="12">
        <v>46</v>
      </c>
      <c r="G28" s="16">
        <f t="shared" si="2"/>
        <v>56.09756097560976</v>
      </c>
    </row>
    <row r="29" ht="21" customHeight="1">
      <c r="A29" s="9" t="s">
        <v>30</v>
      </c>
      <c r="B29" s="9"/>
      <c r="C29" s="12">
        <f t="shared" si="0"/>
        <v>3694</v>
      </c>
      <c r="D29" s="13">
        <f>SUM(D30:D38)</f>
        <v>1924</v>
      </c>
      <c r="E29" s="16">
        <f t="shared" si="1"/>
        <v>52.084461288576065</v>
      </c>
      <c r="F29" s="13">
        <f>SUM(F30:F38)</f>
        <v>1770</v>
      </c>
      <c r="G29" s="16">
        <f t="shared" si="2"/>
        <v>47.915538711423935</v>
      </c>
    </row>
    <row r="30" ht="21" customHeight="1">
      <c r="A30" s="8"/>
      <c r="B30" s="8" t="s">
        <v>31</v>
      </c>
      <c r="C30" s="12">
        <f t="shared" si="0"/>
        <v>371</v>
      </c>
      <c r="D30" s="12">
        <v>156</v>
      </c>
      <c r="E30" s="16">
        <f t="shared" si="1"/>
        <v>42.048517520215633</v>
      </c>
      <c r="F30" s="12">
        <v>215</v>
      </c>
      <c r="G30" s="16">
        <f t="shared" si="2"/>
        <v>57.951482479784367</v>
      </c>
    </row>
    <row r="31">
      <c r="A31" s="8"/>
      <c r="B31" s="8" t="s">
        <v>32</v>
      </c>
      <c r="C31" s="12">
        <f t="shared" si="0"/>
        <v>712</v>
      </c>
      <c r="D31" s="12">
        <v>413</v>
      </c>
      <c r="E31" s="16">
        <f t="shared" si="1"/>
        <v>58.00561797752809</v>
      </c>
      <c r="F31" s="12">
        <v>299</v>
      </c>
      <c r="G31" s="16">
        <f t="shared" si="2"/>
        <v>41.99438202247191</v>
      </c>
    </row>
    <row r="32">
      <c r="A32" s="8"/>
      <c r="B32" s="8" t="s">
        <v>33</v>
      </c>
      <c r="C32" s="12">
        <f t="shared" si="0"/>
        <v>292</v>
      </c>
      <c r="D32" s="12">
        <v>184</v>
      </c>
      <c r="E32" s="16">
        <f t="shared" si="1"/>
        <v>63.013698630136986</v>
      </c>
      <c r="F32" s="12">
        <v>108</v>
      </c>
      <c r="G32" s="16">
        <f t="shared" si="2"/>
        <v>36.986301369863014</v>
      </c>
    </row>
    <row r="33">
      <c r="A33" s="8"/>
      <c r="B33" s="8" t="s">
        <v>34</v>
      </c>
      <c r="C33" s="12">
        <f t="shared" si="0"/>
        <v>365</v>
      </c>
      <c r="D33" s="12">
        <v>234</v>
      </c>
      <c r="E33" s="16">
        <f t="shared" si="1"/>
        <v>64.109589041095887</v>
      </c>
      <c r="F33" s="12">
        <v>131</v>
      </c>
      <c r="G33" s="16">
        <f t="shared" si="2"/>
        <v>35.890410958904113</v>
      </c>
    </row>
    <row r="34">
      <c r="A34" s="8"/>
      <c r="B34" s="8" t="s">
        <v>35</v>
      </c>
      <c r="C34" s="12">
        <f t="shared" si="0"/>
        <v>515</v>
      </c>
      <c r="D34" s="12">
        <v>279</v>
      </c>
      <c r="E34" s="16">
        <f t="shared" si="1"/>
        <v>54.1747572815534</v>
      </c>
      <c r="F34" s="12">
        <v>236</v>
      </c>
      <c r="G34" s="16">
        <f t="shared" si="2"/>
        <v>45.8252427184466</v>
      </c>
    </row>
    <row r="35">
      <c r="A35" s="8"/>
      <c r="B35" s="8" t="s">
        <v>36</v>
      </c>
      <c r="C35" s="12">
        <f t="shared" si="0"/>
        <v>781</v>
      </c>
      <c r="D35" s="12">
        <v>345</v>
      </c>
      <c r="E35" s="16">
        <f t="shared" si="1"/>
        <v>44.1741357234315</v>
      </c>
      <c r="F35" s="12">
        <v>436</v>
      </c>
      <c r="G35" s="16">
        <f t="shared" si="2"/>
        <v>55.8258642765685</v>
      </c>
    </row>
    <row r="36">
      <c r="A36" s="8"/>
      <c r="B36" s="8" t="s">
        <v>37</v>
      </c>
      <c r="C36" s="12">
        <f t="shared" si="0"/>
        <v>160</v>
      </c>
      <c r="D36" s="12">
        <v>80</v>
      </c>
      <c r="E36" s="16">
        <f t="shared" si="1"/>
        <v>50</v>
      </c>
      <c r="F36" s="12">
        <v>80</v>
      </c>
      <c r="G36" s="16">
        <f t="shared" si="2"/>
        <v>50</v>
      </c>
    </row>
    <row r="37">
      <c r="A37" s="8"/>
      <c r="B37" s="8" t="s">
        <v>38</v>
      </c>
      <c r="C37" s="12">
        <f t="shared" si="0"/>
        <v>259</v>
      </c>
      <c r="D37" s="12">
        <v>99</v>
      </c>
      <c r="E37" s="16">
        <f t="shared" si="1"/>
        <v>38.223938223938227</v>
      </c>
      <c r="F37" s="12">
        <v>160</v>
      </c>
      <c r="G37" s="16">
        <f t="shared" si="2"/>
        <v>61.776061776061773</v>
      </c>
    </row>
    <row r="38">
      <c r="A38" s="8"/>
      <c r="B38" s="8" t="s">
        <v>39</v>
      </c>
      <c r="C38" s="12">
        <f t="shared" si="0"/>
        <v>239</v>
      </c>
      <c r="D38" s="12">
        <v>134</v>
      </c>
      <c r="E38" s="16">
        <f t="shared" si="1"/>
        <v>56.06694560669456</v>
      </c>
      <c r="F38" s="12">
        <v>105</v>
      </c>
      <c r="G38" s="16">
        <f t="shared" si="2"/>
        <v>43.93305439330544</v>
      </c>
    </row>
    <row r="39" ht="21" customHeight="1">
      <c r="A39" s="9" t="s">
        <v>40</v>
      </c>
      <c r="B39" s="9"/>
      <c r="C39" s="12">
        <f t="shared" si="0"/>
        <v>10899</v>
      </c>
      <c r="D39" s="13">
        <f>SUM(D40:D48)</f>
        <v>7713</v>
      </c>
      <c r="E39" s="16">
        <f t="shared" si="1"/>
        <v>70.767960363336087</v>
      </c>
      <c r="F39" s="13">
        <f>SUM(F40:F48)</f>
        <v>3186</v>
      </c>
      <c r="G39" s="16">
        <f t="shared" si="2"/>
        <v>29.232039636663913</v>
      </c>
    </row>
    <row r="40" ht="21" customHeight="1">
      <c r="A40" s="8"/>
      <c r="B40" s="8" t="s">
        <v>41</v>
      </c>
      <c r="C40" s="12">
        <f t="shared" si="0"/>
        <v>343</v>
      </c>
      <c r="D40" s="12">
        <v>207</v>
      </c>
      <c r="E40" s="16">
        <f t="shared" si="1"/>
        <v>60.349854227405253</v>
      </c>
      <c r="F40" s="12">
        <v>136</v>
      </c>
      <c r="G40" s="16">
        <f t="shared" si="2"/>
        <v>39.650145772594755</v>
      </c>
    </row>
    <row r="41">
      <c r="A41" s="8"/>
      <c r="B41" s="8" t="s">
        <v>42</v>
      </c>
      <c r="C41" s="12">
        <f t="shared" si="0"/>
        <v>85</v>
      </c>
      <c r="D41" s="12">
        <v>50</v>
      </c>
      <c r="E41" s="16">
        <f t="shared" si="1"/>
        <v>58.82352941176471</v>
      </c>
      <c r="F41" s="12">
        <v>35</v>
      </c>
      <c r="G41" s="16">
        <f t="shared" si="2"/>
        <v>41.17647058823529</v>
      </c>
    </row>
    <row r="42">
      <c r="A42" s="8"/>
      <c r="B42" s="8" t="s">
        <v>43</v>
      </c>
      <c r="C42" s="12">
        <f t="shared" si="0"/>
        <v>198</v>
      </c>
      <c r="D42" s="12">
        <v>128</v>
      </c>
      <c r="E42" s="16">
        <f t="shared" si="1"/>
        <v>64.646464646464651</v>
      </c>
      <c r="F42" s="12">
        <v>70</v>
      </c>
      <c r="G42" s="16">
        <f t="shared" si="2"/>
        <v>35.353535353535356</v>
      </c>
    </row>
    <row r="43">
      <c r="A43" s="8"/>
      <c r="B43" s="8" t="s">
        <v>44</v>
      </c>
      <c r="C43" s="12">
        <f t="shared" si="0"/>
        <v>141</v>
      </c>
      <c r="D43" s="12">
        <v>50</v>
      </c>
      <c r="E43" s="16">
        <f t="shared" si="1"/>
        <v>35.460992907801419</v>
      </c>
      <c r="F43" s="12">
        <v>91</v>
      </c>
      <c r="G43" s="16">
        <f t="shared" si="2"/>
        <v>64.539007092198588</v>
      </c>
    </row>
    <row r="44">
      <c r="A44" s="8"/>
      <c r="B44" s="8" t="s">
        <v>45</v>
      </c>
      <c r="C44" s="12">
        <f t="shared" si="0"/>
        <v>291</v>
      </c>
      <c r="D44" s="12">
        <v>198</v>
      </c>
      <c r="E44" s="16">
        <f t="shared" si="1"/>
        <v>68.041237113402062</v>
      </c>
      <c r="F44" s="12">
        <v>93</v>
      </c>
      <c r="G44" s="16">
        <f t="shared" si="2"/>
        <v>31.958762886597935</v>
      </c>
    </row>
    <row r="45">
      <c r="A45" s="8"/>
      <c r="B45" s="8" t="s">
        <v>46</v>
      </c>
      <c r="C45" s="12">
        <f t="shared" si="0"/>
        <v>862</v>
      </c>
      <c r="D45" s="12">
        <v>567</v>
      </c>
      <c r="E45" s="16">
        <f t="shared" si="1"/>
        <v>65.777262180974489</v>
      </c>
      <c r="F45" s="12">
        <v>295</v>
      </c>
      <c r="G45" s="16">
        <f t="shared" si="2"/>
        <v>34.222737819025525</v>
      </c>
    </row>
    <row r="46">
      <c r="A46" s="8"/>
      <c r="B46" s="8" t="s">
        <v>47</v>
      </c>
      <c r="C46" s="12">
        <f t="shared" si="0"/>
        <v>919</v>
      </c>
      <c r="D46" s="12">
        <v>637</v>
      </c>
      <c r="E46" s="16">
        <f t="shared" si="1"/>
        <v>69.314472252448311</v>
      </c>
      <c r="F46" s="12">
        <v>282</v>
      </c>
      <c r="G46" s="16">
        <f t="shared" si="2"/>
        <v>30.685527747551689</v>
      </c>
    </row>
    <row r="47">
      <c r="A47" s="8"/>
      <c r="B47" s="8" t="s">
        <v>48</v>
      </c>
      <c r="C47" s="12">
        <f t="shared" si="0"/>
        <v>4167</v>
      </c>
      <c r="D47" s="12">
        <v>3050</v>
      </c>
      <c r="E47" s="16">
        <f t="shared" si="1"/>
        <v>73.194144468442516</v>
      </c>
      <c r="F47" s="12">
        <v>1117</v>
      </c>
      <c r="G47" s="16">
        <f t="shared" si="2"/>
        <v>26.805855531557476</v>
      </c>
    </row>
    <row r="48">
      <c r="A48" s="8"/>
      <c r="B48" s="8" t="s">
        <v>49</v>
      </c>
      <c r="C48" s="12">
        <f t="shared" si="0"/>
        <v>3893</v>
      </c>
      <c r="D48" s="12">
        <v>2826</v>
      </c>
      <c r="E48" s="16">
        <f t="shared" si="1"/>
        <v>72.5918314924223</v>
      </c>
      <c r="F48" s="12">
        <v>1067</v>
      </c>
      <c r="G48" s="16">
        <f t="shared" si="2"/>
        <v>27.408168507577702</v>
      </c>
    </row>
    <row r="49" ht="21" customHeight="1">
      <c r="A49" s="9" t="s">
        <v>50</v>
      </c>
      <c r="B49" s="9"/>
      <c r="C49" s="12">
        <f t="shared" si="0"/>
        <v>4125</v>
      </c>
      <c r="D49" s="13">
        <f>SUM(D50:D58)</f>
        <v>2250</v>
      </c>
      <c r="E49" s="16">
        <f t="shared" si="1"/>
        <v>54.54545454545454</v>
      </c>
      <c r="F49" s="13">
        <f>SUM(F50:F58)</f>
        <v>1875</v>
      </c>
      <c r="G49" s="16">
        <f t="shared" si="2"/>
        <v>45.454545454545453</v>
      </c>
    </row>
    <row r="50" ht="21" customHeight="1">
      <c r="A50" s="8"/>
      <c r="B50" s="8" t="s">
        <v>51</v>
      </c>
      <c r="C50" s="12">
        <f t="shared" si="0"/>
        <v>352</v>
      </c>
      <c r="D50" s="12">
        <v>208</v>
      </c>
      <c r="E50" s="16">
        <f t="shared" si="1"/>
        <v>59.090909090909093</v>
      </c>
      <c r="F50" s="12">
        <v>144</v>
      </c>
      <c r="G50" s="16">
        <f t="shared" si="2"/>
        <v>40.909090909090914</v>
      </c>
    </row>
    <row r="51">
      <c r="A51" s="8"/>
      <c r="B51" s="8" t="s">
        <v>52</v>
      </c>
      <c r="C51" s="12">
        <f t="shared" si="0"/>
        <v>276</v>
      </c>
      <c r="D51" s="12">
        <v>154</v>
      </c>
      <c r="E51" s="16">
        <f t="shared" si="1"/>
        <v>55.797101449275367</v>
      </c>
      <c r="F51" s="12">
        <v>122</v>
      </c>
      <c r="G51" s="16">
        <f t="shared" si="2"/>
        <v>44.20289855072464</v>
      </c>
    </row>
    <row r="52">
      <c r="A52" s="8"/>
      <c r="B52" s="8" t="s">
        <v>53</v>
      </c>
      <c r="C52" s="12">
        <f t="shared" si="0"/>
        <v>618</v>
      </c>
      <c r="D52" s="12">
        <v>271</v>
      </c>
      <c r="E52" s="16">
        <f t="shared" si="1"/>
        <v>43.851132686084142</v>
      </c>
      <c r="F52" s="12">
        <v>347</v>
      </c>
      <c r="G52" s="16">
        <f t="shared" si="2"/>
        <v>56.148867313915865</v>
      </c>
    </row>
    <row r="53">
      <c r="A53" s="8"/>
      <c r="B53" s="8" t="s">
        <v>54</v>
      </c>
      <c r="C53" s="12">
        <f t="shared" si="0"/>
        <v>202</v>
      </c>
      <c r="D53" s="12">
        <v>107</v>
      </c>
      <c r="E53" s="16">
        <f t="shared" si="1"/>
        <v>52.970297029702976</v>
      </c>
      <c r="F53" s="12">
        <v>95</v>
      </c>
      <c r="G53" s="16">
        <f t="shared" si="2"/>
        <v>47.029702970297024</v>
      </c>
    </row>
    <row r="54">
      <c r="A54" s="8"/>
      <c r="B54" s="8" t="s">
        <v>55</v>
      </c>
      <c r="C54" s="12">
        <f t="shared" si="0"/>
        <v>689</v>
      </c>
      <c r="D54" s="12">
        <v>324</v>
      </c>
      <c r="E54" s="16">
        <f t="shared" si="1"/>
        <v>47.024673439767781</v>
      </c>
      <c r="F54" s="12">
        <v>365</v>
      </c>
      <c r="G54" s="16">
        <f t="shared" si="2"/>
        <v>52.975326560232219</v>
      </c>
    </row>
    <row r="55">
      <c r="A55" s="8"/>
      <c r="B55" s="8" t="s">
        <v>56</v>
      </c>
      <c r="C55" s="12">
        <f t="shared" si="0"/>
        <v>557</v>
      </c>
      <c r="D55" s="12">
        <v>226</v>
      </c>
      <c r="E55" s="16">
        <f t="shared" si="1"/>
        <v>40.574506283662473</v>
      </c>
      <c r="F55" s="12">
        <v>331</v>
      </c>
      <c r="G55" s="16">
        <f t="shared" si="2"/>
        <v>59.42549371633752</v>
      </c>
    </row>
    <row r="56">
      <c r="A56" s="8"/>
      <c r="B56" s="8" t="s">
        <v>57</v>
      </c>
      <c r="C56" s="12">
        <f t="shared" si="0"/>
        <v>665</v>
      </c>
      <c r="D56" s="12">
        <v>537</v>
      </c>
      <c r="E56" s="16">
        <f t="shared" si="1"/>
        <v>80.751879699248121</v>
      </c>
      <c r="F56" s="12">
        <v>128</v>
      </c>
      <c r="G56" s="16">
        <f t="shared" si="2"/>
        <v>19.248120300751882</v>
      </c>
    </row>
    <row r="57">
      <c r="A57" s="8"/>
      <c r="B57" s="8" t="s">
        <v>58</v>
      </c>
      <c r="C57" s="12">
        <f t="shared" si="0"/>
        <v>337</v>
      </c>
      <c r="D57" s="12">
        <v>166</v>
      </c>
      <c r="E57" s="16">
        <f t="shared" si="1"/>
        <v>49.258160237388729</v>
      </c>
      <c r="F57" s="12">
        <v>171</v>
      </c>
      <c r="G57" s="16">
        <f t="shared" si="2"/>
        <v>50.741839762611271</v>
      </c>
    </row>
    <row r="58">
      <c r="A58" s="8"/>
      <c r="B58" s="8" t="s">
        <v>59</v>
      </c>
      <c r="C58" s="12">
        <f t="shared" si="0"/>
        <v>429</v>
      </c>
      <c r="D58" s="12">
        <v>257</v>
      </c>
      <c r="E58" s="16">
        <f t="shared" si="1"/>
        <v>59.906759906759909</v>
      </c>
      <c r="F58" s="12">
        <v>172</v>
      </c>
      <c r="G58" s="16">
        <f t="shared" si="2"/>
        <v>40.0932400932401</v>
      </c>
    </row>
    <row r="59" ht="21" customHeight="1">
      <c r="A59" s="9" t="s">
        <v>60</v>
      </c>
      <c r="B59" s="9"/>
      <c r="C59" s="12">
        <f t="shared" si="0"/>
        <v>1904</v>
      </c>
      <c r="D59" s="13">
        <f>SUM(D60:D66)</f>
        <v>1070</v>
      </c>
      <c r="E59" s="16">
        <f t="shared" si="1"/>
        <v>56.19747899159664</v>
      </c>
      <c r="F59" s="13">
        <f>SUM(F60:F66)</f>
        <v>834</v>
      </c>
      <c r="G59" s="16">
        <f t="shared" si="2"/>
        <v>43.80252100840336</v>
      </c>
    </row>
    <row r="60" ht="21" customHeight="1">
      <c r="A60" s="8"/>
      <c r="B60" s="8" t="s">
        <v>61</v>
      </c>
      <c r="C60" s="12">
        <f t="shared" si="0"/>
        <v>484</v>
      </c>
      <c r="D60" s="12">
        <v>214</v>
      </c>
      <c r="E60" s="16">
        <f t="shared" si="1"/>
        <v>44.214876033057855</v>
      </c>
      <c r="F60" s="12">
        <v>270</v>
      </c>
      <c r="G60" s="16">
        <f t="shared" si="2"/>
        <v>55.785123966942152</v>
      </c>
    </row>
    <row r="61">
      <c r="A61" s="8"/>
      <c r="B61" s="8" t="s">
        <v>62</v>
      </c>
      <c r="C61" s="12">
        <f t="shared" si="0"/>
        <v>219</v>
      </c>
      <c r="D61" s="12">
        <v>169</v>
      </c>
      <c r="E61" s="16">
        <f t="shared" si="1"/>
        <v>77.1689497716895</v>
      </c>
      <c r="F61" s="12">
        <v>50</v>
      </c>
      <c r="G61" s="16">
        <f t="shared" si="2"/>
        <v>22.831050228310502</v>
      </c>
    </row>
    <row r="62">
      <c r="A62" s="8"/>
      <c r="B62" s="8" t="s">
        <v>63</v>
      </c>
      <c r="C62" s="12">
        <f t="shared" si="0"/>
        <v>205</v>
      </c>
      <c r="D62" s="12">
        <v>116</v>
      </c>
      <c r="E62" s="16">
        <f t="shared" si="1"/>
        <v>56.58536585365853</v>
      </c>
      <c r="F62" s="12">
        <v>89</v>
      </c>
      <c r="G62" s="16">
        <f t="shared" si="2"/>
        <v>43.414634146341463</v>
      </c>
    </row>
    <row r="63">
      <c r="A63" s="8"/>
      <c r="B63" s="8" t="s">
        <v>64</v>
      </c>
      <c r="C63" s="12">
        <f t="shared" si="0"/>
        <v>279</v>
      </c>
      <c r="D63" s="12">
        <v>171</v>
      </c>
      <c r="E63" s="16">
        <f t="shared" si="1"/>
        <v>61.29032258064516</v>
      </c>
      <c r="F63" s="12">
        <v>108</v>
      </c>
      <c r="G63" s="16">
        <f t="shared" si="2"/>
        <v>38.70967741935484</v>
      </c>
    </row>
    <row r="64">
      <c r="A64" s="8"/>
      <c r="B64" s="8" t="s">
        <v>65</v>
      </c>
      <c r="C64" s="12">
        <f t="shared" si="0"/>
        <v>378</v>
      </c>
      <c r="D64" s="12">
        <v>256</v>
      </c>
      <c r="E64" s="16">
        <f t="shared" si="1"/>
        <v>67.724867724867721</v>
      </c>
      <c r="F64" s="12">
        <v>122</v>
      </c>
      <c r="G64" s="16">
        <f t="shared" si="2"/>
        <v>32.275132275132272</v>
      </c>
    </row>
    <row r="65">
      <c r="A65" s="8"/>
      <c r="B65" s="8" t="s">
        <v>66</v>
      </c>
      <c r="C65" s="12">
        <f t="shared" si="0"/>
        <v>265</v>
      </c>
      <c r="D65" s="12">
        <v>114</v>
      </c>
      <c r="E65" s="16">
        <f t="shared" si="1"/>
        <v>43.0188679245283</v>
      </c>
      <c r="F65" s="12">
        <v>151</v>
      </c>
      <c r="G65" s="16">
        <f t="shared" si="2"/>
        <v>56.9811320754717</v>
      </c>
    </row>
    <row r="66">
      <c r="A66" s="8"/>
      <c r="B66" s="8" t="s">
        <v>67</v>
      </c>
      <c r="C66" s="12">
        <f t="shared" si="0"/>
        <v>74</v>
      </c>
      <c r="D66" s="12">
        <v>30</v>
      </c>
      <c r="E66" s="16">
        <f t="shared" si="1"/>
        <v>40.54054054054054</v>
      </c>
      <c r="F66" s="12">
        <v>44</v>
      </c>
      <c r="G66" s="16">
        <f t="shared" si="2"/>
        <v>59.45945945945946</v>
      </c>
    </row>
    <row r="67" ht="21" customHeight="1">
      <c r="A67" s="9" t="s">
        <v>68</v>
      </c>
      <c r="B67" s="9"/>
      <c r="C67" s="12">
        <f t="shared" si="0"/>
        <v>4803</v>
      </c>
      <c r="D67" s="13">
        <f>SUM(D68:D77)</f>
        <v>3013</v>
      </c>
      <c r="E67" s="16">
        <f t="shared" si="1"/>
        <v>62.731626067041432</v>
      </c>
      <c r="F67" s="13">
        <f>SUM(F68:F77)</f>
        <v>1790</v>
      </c>
      <c r="G67" s="16">
        <f t="shared" si="2"/>
        <v>37.268373932958568</v>
      </c>
    </row>
    <row r="68" ht="21" customHeight="1">
      <c r="A68" s="8"/>
      <c r="B68" s="8" t="s">
        <v>69</v>
      </c>
      <c r="C68" s="12">
        <f t="shared" si="0"/>
        <v>406</v>
      </c>
      <c r="D68" s="12">
        <v>150</v>
      </c>
      <c r="E68" s="16">
        <f t="shared" si="1"/>
        <v>36.945812807881772</v>
      </c>
      <c r="F68" s="12">
        <v>256</v>
      </c>
      <c r="G68" s="16">
        <f t="shared" si="2"/>
        <v>63.054187192118228</v>
      </c>
    </row>
    <row r="69">
      <c r="A69" s="8"/>
      <c r="B69" s="8" t="s">
        <v>70</v>
      </c>
      <c r="C69" s="12">
        <f t="shared" si="0"/>
        <v>176</v>
      </c>
      <c r="D69" s="12">
        <v>108</v>
      </c>
      <c r="E69" s="16">
        <f t="shared" si="1"/>
        <v>61.363636363636367</v>
      </c>
      <c r="F69" s="12">
        <v>68</v>
      </c>
      <c r="G69" s="16">
        <f t="shared" si="2"/>
        <v>38.636363636363633</v>
      </c>
    </row>
    <row r="70">
      <c r="A70" s="8"/>
      <c r="B70" s="8" t="s">
        <v>71</v>
      </c>
      <c r="C70" s="12">
        <f t="shared" si="0"/>
        <v>278</v>
      </c>
      <c r="D70" s="12">
        <v>182</v>
      </c>
      <c r="E70" s="16">
        <f t="shared" si="1"/>
        <v>65.467625899280577</v>
      </c>
      <c r="F70" s="12">
        <v>96</v>
      </c>
      <c r="G70" s="16">
        <f t="shared" si="2"/>
        <v>34.532374100719423</v>
      </c>
    </row>
    <row r="71">
      <c r="A71" s="8"/>
      <c r="B71" s="8" t="s">
        <v>72</v>
      </c>
      <c r="C71" s="12">
        <f t="shared" si="0"/>
        <v>377</v>
      </c>
      <c r="D71" s="12">
        <v>259</v>
      </c>
      <c r="E71" s="16">
        <f t="shared" si="1"/>
        <v>68.700265251989393</v>
      </c>
      <c r="F71" s="12">
        <v>118</v>
      </c>
      <c r="G71" s="16">
        <f t="shared" si="2"/>
        <v>31.299734748010611</v>
      </c>
    </row>
    <row r="72">
      <c r="A72" s="8"/>
      <c r="B72" s="8" t="s">
        <v>73</v>
      </c>
      <c r="C72" s="12">
        <f t="shared" si="0"/>
        <v>331</v>
      </c>
      <c r="D72" s="12">
        <v>187</v>
      </c>
      <c r="E72" s="16">
        <f t="shared" si="1"/>
        <v>56.495468277945612</v>
      </c>
      <c r="F72" s="12">
        <v>144</v>
      </c>
      <c r="G72" s="16">
        <f t="shared" si="2"/>
        <v>43.504531722054381</v>
      </c>
    </row>
    <row r="73">
      <c r="A73" s="8"/>
      <c r="B73" s="8" t="s">
        <v>74</v>
      </c>
      <c r="C73" s="12">
        <f ref="C73:C112" t="shared" si="3">SUM(D73,F73)</f>
        <v>1315</v>
      </c>
      <c r="D73" s="12">
        <v>964</v>
      </c>
      <c r="E73" s="16">
        <f ref="E73:E112" t="shared" si="4">IF(D73=0,".0",D73/C73*100)</f>
        <v>73.307984790874528</v>
      </c>
      <c r="F73" s="12">
        <v>351</v>
      </c>
      <c r="G73" s="16">
        <f ref="G73:G112" t="shared" si="5">IF(F73=0,".0",F73/C73*100)</f>
        <v>26.692015209125476</v>
      </c>
    </row>
    <row r="74">
      <c r="A74" s="8"/>
      <c r="B74" s="8" t="s">
        <v>75</v>
      </c>
      <c r="C74" s="12">
        <f t="shared" si="3"/>
        <v>592</v>
      </c>
      <c r="D74" s="12">
        <v>396</v>
      </c>
      <c r="E74" s="16">
        <f t="shared" si="4"/>
        <v>66.8918918918919</v>
      </c>
      <c r="F74" s="12">
        <v>196</v>
      </c>
      <c r="G74" s="16">
        <f t="shared" si="5"/>
        <v>33.108108108108105</v>
      </c>
    </row>
    <row r="75">
      <c r="B75" s="8" t="s">
        <v>76</v>
      </c>
      <c r="C75" s="12">
        <f t="shared" si="3"/>
        <v>431</v>
      </c>
      <c r="D75" s="12">
        <v>237</v>
      </c>
      <c r="E75" s="16">
        <f t="shared" si="4"/>
        <v>54.988399071925755</v>
      </c>
      <c r="F75" s="12">
        <v>194</v>
      </c>
      <c r="G75" s="16">
        <f t="shared" si="5"/>
        <v>45.011600928074245</v>
      </c>
    </row>
    <row r="76">
      <c r="B76" s="8" t="s">
        <v>77</v>
      </c>
      <c r="C76" s="12">
        <f t="shared" si="3"/>
        <v>367</v>
      </c>
      <c r="D76" s="12">
        <v>193</v>
      </c>
      <c r="E76" s="16">
        <f t="shared" si="4"/>
        <v>52.588555858310627</v>
      </c>
      <c r="F76" s="12">
        <v>174</v>
      </c>
      <c r="G76" s="16">
        <f t="shared" si="5"/>
        <v>47.411444141689373</v>
      </c>
    </row>
    <row r="77">
      <c r="B77" s="8" t="s">
        <v>78</v>
      </c>
      <c r="C77" s="12">
        <f t="shared" si="3"/>
        <v>530</v>
      </c>
      <c r="D77" s="12">
        <v>337</v>
      </c>
      <c r="E77" s="16">
        <f t="shared" si="4"/>
        <v>63.584905660377359</v>
      </c>
      <c r="F77" s="12">
        <v>193</v>
      </c>
      <c r="G77" s="16">
        <f t="shared" si="5"/>
        <v>36.415094339622641</v>
      </c>
    </row>
    <row r="78" ht="21" customHeight="1">
      <c r="A78" s="9" t="s">
        <v>79</v>
      </c>
      <c r="B78" s="9"/>
      <c r="C78" s="12">
        <f t="shared" si="3"/>
        <v>10364</v>
      </c>
      <c r="D78" s="13">
        <f>SUM(D79:D93)</f>
        <v>5639</v>
      </c>
      <c r="E78" s="16">
        <f t="shared" si="4"/>
        <v>54.409494403705139</v>
      </c>
      <c r="F78" s="13">
        <f>SUM(F79:F93)</f>
        <v>4725</v>
      </c>
      <c r="G78" s="16">
        <f t="shared" si="5"/>
        <v>45.590505596294868</v>
      </c>
    </row>
    <row r="79" ht="21" customHeight="1">
      <c r="A79" s="8"/>
      <c r="B79" s="8" t="s">
        <v>80</v>
      </c>
      <c r="C79" s="12">
        <f t="shared" si="3"/>
        <v>130</v>
      </c>
      <c r="D79" s="12">
        <v>55</v>
      </c>
      <c r="E79" s="16">
        <f t="shared" si="4"/>
        <v>42.307692307692307</v>
      </c>
      <c r="F79" s="12">
        <v>75</v>
      </c>
      <c r="G79" s="16">
        <f t="shared" si="5"/>
        <v>57.692307692307686</v>
      </c>
    </row>
    <row r="80">
      <c r="A80" s="8"/>
      <c r="B80" s="8" t="s">
        <v>81</v>
      </c>
      <c r="C80" s="12">
        <f t="shared" si="3"/>
        <v>2477</v>
      </c>
      <c r="D80" s="12">
        <v>1174</v>
      </c>
      <c r="E80" s="16">
        <f t="shared" si="4"/>
        <v>47.3960436011304</v>
      </c>
      <c r="F80" s="12">
        <v>1303</v>
      </c>
      <c r="G80" s="16">
        <f t="shared" si="5"/>
        <v>52.6039563988696</v>
      </c>
    </row>
    <row r="81">
      <c r="A81" s="8"/>
      <c r="B81" s="8" t="s">
        <v>82</v>
      </c>
      <c r="C81" s="12">
        <f t="shared" si="3"/>
        <v>313</v>
      </c>
      <c r="D81" s="12">
        <v>130</v>
      </c>
      <c r="E81" s="16">
        <f t="shared" si="4"/>
        <v>41.533546325878596</v>
      </c>
      <c r="F81" s="12">
        <v>183</v>
      </c>
      <c r="G81" s="16">
        <f t="shared" si="5"/>
        <v>58.466453674121411</v>
      </c>
    </row>
    <row r="82">
      <c r="A82" s="8"/>
      <c r="B82" s="8" t="s">
        <v>83</v>
      </c>
      <c r="C82" s="12">
        <f t="shared" si="3"/>
        <v>334</v>
      </c>
      <c r="D82" s="12">
        <v>188</v>
      </c>
      <c r="E82" s="16">
        <f t="shared" si="4"/>
        <v>56.287425149700596</v>
      </c>
      <c r="F82" s="12">
        <v>146</v>
      </c>
      <c r="G82" s="16">
        <f t="shared" si="5"/>
        <v>43.712574850299404</v>
      </c>
    </row>
    <row r="83">
      <c r="A83" s="8"/>
      <c r="B83" s="8" t="s">
        <v>84</v>
      </c>
      <c r="C83" s="12">
        <f t="shared" si="3"/>
        <v>1000</v>
      </c>
      <c r="D83" s="12">
        <v>460</v>
      </c>
      <c r="E83" s="16">
        <f t="shared" si="4"/>
        <v>46</v>
      </c>
      <c r="F83" s="12">
        <v>540</v>
      </c>
      <c r="G83" s="16">
        <f t="shared" si="5"/>
        <v>54</v>
      </c>
    </row>
    <row r="84">
      <c r="A84" s="8"/>
      <c r="B84" s="8" t="s">
        <v>85</v>
      </c>
      <c r="C84" s="12">
        <f t="shared" si="3"/>
        <v>3888</v>
      </c>
      <c r="D84" s="12">
        <v>2661</v>
      </c>
      <c r="E84" s="16">
        <f t="shared" si="4"/>
        <v>68.441358024691354</v>
      </c>
      <c r="F84" s="12">
        <v>1227</v>
      </c>
      <c r="G84" s="16">
        <f t="shared" si="5"/>
        <v>31.558641975308642</v>
      </c>
    </row>
    <row r="85">
      <c r="A85" s="8"/>
      <c r="B85" s="8" t="s">
        <v>86</v>
      </c>
      <c r="C85" s="12">
        <f t="shared" si="3"/>
        <v>122</v>
      </c>
      <c r="D85" s="12">
        <v>53</v>
      </c>
      <c r="E85" s="16">
        <f t="shared" si="4"/>
        <v>43.442622950819668</v>
      </c>
      <c r="F85" s="12">
        <v>69</v>
      </c>
      <c r="G85" s="16">
        <f t="shared" si="5"/>
        <v>56.557377049180324</v>
      </c>
    </row>
    <row r="86">
      <c r="B86" s="8" t="s">
        <v>87</v>
      </c>
      <c r="C86" s="12">
        <f t="shared" si="3"/>
        <v>205</v>
      </c>
      <c r="D86" s="12">
        <v>116</v>
      </c>
      <c r="E86" s="16">
        <f t="shared" si="4"/>
        <v>56.58536585365853</v>
      </c>
      <c r="F86" s="12">
        <v>89</v>
      </c>
      <c r="G86" s="16">
        <f t="shared" si="5"/>
        <v>43.414634146341463</v>
      </c>
    </row>
    <row r="87">
      <c r="B87" s="8" t="s">
        <v>88</v>
      </c>
      <c r="C87" s="12">
        <f t="shared" si="3"/>
        <v>307</v>
      </c>
      <c r="D87" s="12">
        <v>132</v>
      </c>
      <c r="E87" s="16">
        <f t="shared" si="4"/>
        <v>42.996742671009777</v>
      </c>
      <c r="F87" s="12">
        <v>175</v>
      </c>
      <c r="G87" s="16">
        <f t="shared" si="5"/>
        <v>57.00325732899023</v>
      </c>
    </row>
    <row r="88">
      <c r="B88" s="8" t="s">
        <v>89</v>
      </c>
      <c r="C88" s="12">
        <f t="shared" si="3"/>
        <v>319</v>
      </c>
      <c r="D88" s="12">
        <v>170</v>
      </c>
      <c r="E88" s="16">
        <f t="shared" si="4"/>
        <v>53.291536050156743</v>
      </c>
      <c r="F88" s="12">
        <v>149</v>
      </c>
      <c r="G88" s="16">
        <f t="shared" si="5"/>
        <v>46.708463949843257</v>
      </c>
    </row>
    <row r="89">
      <c r="B89" s="8" t="s">
        <v>90</v>
      </c>
      <c r="C89" s="12">
        <f t="shared" si="3"/>
        <v>452</v>
      </c>
      <c r="D89" s="12">
        <v>191</v>
      </c>
      <c r="E89" s="16">
        <f t="shared" si="4"/>
        <v>42.256637168141594</v>
      </c>
      <c r="F89" s="12">
        <v>261</v>
      </c>
      <c r="G89" s="16">
        <f t="shared" si="5"/>
        <v>57.743362831858406</v>
      </c>
    </row>
    <row r="90">
      <c r="B90" s="8" t="s">
        <v>91</v>
      </c>
      <c r="C90" s="12">
        <f t="shared" si="3"/>
        <v>305</v>
      </c>
      <c r="D90" s="12">
        <v>145</v>
      </c>
      <c r="E90" s="16">
        <f t="shared" si="4"/>
        <v>47.540983606557376</v>
      </c>
      <c r="F90" s="12">
        <v>160</v>
      </c>
      <c r="G90" s="16">
        <f t="shared" si="5"/>
        <v>52.459016393442624</v>
      </c>
    </row>
    <row r="91">
      <c r="B91" s="8" t="s">
        <v>92</v>
      </c>
      <c r="C91" s="12">
        <f t="shared" si="3"/>
        <v>474</v>
      </c>
      <c r="D91" s="12">
        <v>154</v>
      </c>
      <c r="E91" s="16">
        <f t="shared" si="4"/>
        <v>32.489451476793249</v>
      </c>
      <c r="F91" s="12">
        <v>320</v>
      </c>
      <c r="G91" s="16">
        <f t="shared" si="5"/>
        <v>67.510548523206751</v>
      </c>
    </row>
    <row r="92">
      <c r="B92" s="8" t="s">
        <v>93</v>
      </c>
      <c r="C92" s="12">
        <f t="shared" si="3"/>
        <v>25</v>
      </c>
      <c r="D92" s="12">
        <v>3</v>
      </c>
      <c r="E92" s="16">
        <f t="shared" si="4"/>
        <v>12</v>
      </c>
      <c r="F92" s="12">
        <v>22</v>
      </c>
      <c r="G92" s="16">
        <f t="shared" si="5"/>
        <v>88</v>
      </c>
    </row>
    <row r="93">
      <c r="B93" s="8" t="s">
        <v>94</v>
      </c>
      <c r="C93" s="12">
        <f t="shared" si="3"/>
        <v>13</v>
      </c>
      <c r="D93" s="12">
        <v>7</v>
      </c>
      <c r="E93" s="16">
        <f t="shared" si="4"/>
        <v>53.846153846153847</v>
      </c>
      <c r="F93" s="12">
        <v>6</v>
      </c>
      <c r="G93" s="16">
        <f t="shared" si="5"/>
        <v>46.153846153846153</v>
      </c>
    </row>
    <row r="94" ht="21" customHeight="1">
      <c r="A94" s="9" t="s">
        <v>95</v>
      </c>
      <c r="B94" s="9"/>
      <c r="C94" s="12">
        <f t="shared" si="3"/>
        <v>3856</v>
      </c>
      <c r="D94" s="13">
        <f>SUM(D95:D102)</f>
        <v>2347</v>
      </c>
      <c r="E94" s="16">
        <f t="shared" si="4"/>
        <v>60.8661825726141</v>
      </c>
      <c r="F94" s="13">
        <f>SUM(F95:F102)</f>
        <v>1509</v>
      </c>
      <c r="G94" s="16">
        <f t="shared" si="5"/>
        <v>39.133817427385893</v>
      </c>
    </row>
    <row r="95" ht="21" customHeight="1">
      <c r="A95" s="8"/>
      <c r="B95" s="8" t="s">
        <v>96</v>
      </c>
      <c r="C95" s="12">
        <f t="shared" si="3"/>
        <v>316</v>
      </c>
      <c r="D95" s="12">
        <v>195</v>
      </c>
      <c r="E95" s="16">
        <f t="shared" si="4"/>
        <v>61.708860759493668</v>
      </c>
      <c r="F95" s="12">
        <v>121</v>
      </c>
      <c r="G95" s="16">
        <f t="shared" si="5"/>
        <v>38.291139240506325</v>
      </c>
    </row>
    <row r="96">
      <c r="A96" s="8"/>
      <c r="B96" s="8" t="s">
        <v>97</v>
      </c>
      <c r="C96" s="12">
        <f t="shared" si="3"/>
        <v>300</v>
      </c>
      <c r="D96" s="12">
        <v>160</v>
      </c>
      <c r="E96" s="16">
        <f t="shared" si="4"/>
        <v>53.333333333333336</v>
      </c>
      <c r="F96" s="12">
        <v>140</v>
      </c>
      <c r="G96" s="16">
        <f t="shared" si="5"/>
        <v>46.666666666666664</v>
      </c>
    </row>
    <row r="97">
      <c r="A97" s="8"/>
      <c r="B97" s="8" t="s">
        <v>98</v>
      </c>
      <c r="C97" s="12">
        <f t="shared" si="3"/>
        <v>1174</v>
      </c>
      <c r="D97" s="12">
        <v>787</v>
      </c>
      <c r="E97" s="16">
        <f t="shared" si="4"/>
        <v>67.035775127768318</v>
      </c>
      <c r="F97" s="12">
        <v>387</v>
      </c>
      <c r="G97" s="16">
        <f t="shared" si="5"/>
        <v>32.964224872231682</v>
      </c>
    </row>
    <row r="98">
      <c r="A98" s="8"/>
      <c r="B98" s="8" t="s">
        <v>99</v>
      </c>
      <c r="C98" s="12">
        <f t="shared" si="3"/>
        <v>510</v>
      </c>
      <c r="D98" s="12">
        <v>305</v>
      </c>
      <c r="E98" s="16">
        <f t="shared" si="4"/>
        <v>59.803921568627452</v>
      </c>
      <c r="F98" s="12">
        <v>205</v>
      </c>
      <c r="G98" s="16">
        <f t="shared" si="5"/>
        <v>40.196078431372548</v>
      </c>
    </row>
    <row r="99">
      <c r="A99" s="8"/>
      <c r="B99" s="8" t="s">
        <v>100</v>
      </c>
      <c r="C99" s="12">
        <f t="shared" si="3"/>
        <v>199</v>
      </c>
      <c r="D99" s="12">
        <v>136</v>
      </c>
      <c r="E99" s="16">
        <f t="shared" si="4"/>
        <v>68.341708542713562</v>
      </c>
      <c r="F99" s="12">
        <v>63</v>
      </c>
      <c r="G99" s="16">
        <f t="shared" si="5"/>
        <v>31.658291457286431</v>
      </c>
    </row>
    <row r="100">
      <c r="A100" s="8"/>
      <c r="B100" s="8" t="s">
        <v>101</v>
      </c>
      <c r="C100" s="12">
        <f t="shared" si="3"/>
        <v>627</v>
      </c>
      <c r="D100" s="12">
        <v>271</v>
      </c>
      <c r="E100" s="16">
        <f t="shared" si="4"/>
        <v>43.221690590111642</v>
      </c>
      <c r="F100" s="12">
        <v>356</v>
      </c>
      <c r="G100" s="16">
        <f t="shared" si="5"/>
        <v>56.778309409888358</v>
      </c>
    </row>
    <row r="101">
      <c r="A101" s="8"/>
      <c r="B101" s="8" t="s">
        <v>102</v>
      </c>
      <c r="C101" s="12">
        <f t="shared" si="3"/>
        <v>586</v>
      </c>
      <c r="D101" s="12">
        <v>390</v>
      </c>
      <c r="E101" s="16">
        <f t="shared" si="4"/>
        <v>66.552901023890783</v>
      </c>
      <c r="F101" s="12">
        <v>196</v>
      </c>
      <c r="G101" s="16">
        <f t="shared" si="5"/>
        <v>33.44709897610921</v>
      </c>
    </row>
    <row r="102">
      <c r="B102" s="8" t="s">
        <v>103</v>
      </c>
      <c r="C102" s="12">
        <f t="shared" si="3"/>
        <v>144</v>
      </c>
      <c r="D102" s="12">
        <v>103</v>
      </c>
      <c r="E102" s="16">
        <f t="shared" si="4"/>
        <v>71.527777777777786</v>
      </c>
      <c r="F102" s="12">
        <v>41</v>
      </c>
      <c r="G102" s="16">
        <f t="shared" si="5"/>
        <v>28.472222222222221</v>
      </c>
    </row>
    <row r="103" ht="21" customHeight="1">
      <c r="A103" s="9" t="s">
        <v>104</v>
      </c>
      <c r="B103" s="9"/>
      <c r="C103" s="12">
        <f t="shared" si="3"/>
        <v>4022</v>
      </c>
      <c r="D103" s="13">
        <f>SUM(D104:D112)</f>
        <v>2077</v>
      </c>
      <c r="E103" s="16">
        <f t="shared" si="4"/>
        <v>51.640974639482842</v>
      </c>
      <c r="F103" s="13">
        <f>SUM(F104:F112)</f>
        <v>1945</v>
      </c>
      <c r="G103" s="16">
        <f t="shared" si="5"/>
        <v>48.359025360517158</v>
      </c>
    </row>
    <row r="104" ht="21" customHeight="1">
      <c r="A104" s="8"/>
      <c r="B104" s="8" t="s">
        <v>105</v>
      </c>
      <c r="C104" s="12">
        <f t="shared" si="3"/>
        <v>269</v>
      </c>
      <c r="D104" s="12">
        <v>115</v>
      </c>
      <c r="E104" s="16">
        <f t="shared" si="4"/>
        <v>42.750929368029738</v>
      </c>
      <c r="F104" s="12">
        <v>154</v>
      </c>
      <c r="G104" s="16">
        <f t="shared" si="5"/>
        <v>57.249070631970255</v>
      </c>
    </row>
    <row r="105">
      <c r="A105" s="8"/>
      <c r="B105" s="8" t="s">
        <v>106</v>
      </c>
      <c r="C105" s="12">
        <f t="shared" si="3"/>
        <v>171</v>
      </c>
      <c r="D105" s="12">
        <v>62</v>
      </c>
      <c r="E105" s="16">
        <f t="shared" si="4"/>
        <v>36.257309941520468</v>
      </c>
      <c r="F105" s="12">
        <v>109</v>
      </c>
      <c r="G105" s="16">
        <f t="shared" si="5"/>
        <v>63.742690058479532</v>
      </c>
    </row>
    <row r="106">
      <c r="A106" s="8"/>
      <c r="B106" s="8" t="s">
        <v>107</v>
      </c>
      <c r="C106" s="12">
        <f t="shared" si="3"/>
        <v>193</v>
      </c>
      <c r="D106" s="12">
        <v>83</v>
      </c>
      <c r="E106" s="16">
        <f t="shared" si="4"/>
        <v>43.005181347150256</v>
      </c>
      <c r="F106" s="12">
        <v>110</v>
      </c>
      <c r="G106" s="16">
        <f t="shared" si="5"/>
        <v>56.994818652849744</v>
      </c>
    </row>
    <row r="107">
      <c r="A107" s="8"/>
      <c r="B107" s="8" t="s">
        <v>108</v>
      </c>
      <c r="C107" s="12">
        <f t="shared" si="3"/>
        <v>286</v>
      </c>
      <c r="D107" s="12">
        <v>108</v>
      </c>
      <c r="E107" s="16">
        <f t="shared" si="4"/>
        <v>37.76223776223776</v>
      </c>
      <c r="F107" s="12">
        <v>178</v>
      </c>
      <c r="G107" s="16">
        <f t="shared" si="5"/>
        <v>62.23776223776224</v>
      </c>
    </row>
    <row r="108">
      <c r="A108" s="8"/>
      <c r="B108" s="8" t="s">
        <v>109</v>
      </c>
      <c r="C108" s="12">
        <f t="shared" si="3"/>
        <v>898</v>
      </c>
      <c r="D108" s="12">
        <v>540</v>
      </c>
      <c r="E108" s="16">
        <f t="shared" si="4"/>
        <v>60.133630289532292</v>
      </c>
      <c r="F108" s="12">
        <v>358</v>
      </c>
      <c r="G108" s="16">
        <f t="shared" si="5"/>
        <v>39.866369710467708</v>
      </c>
    </row>
    <row r="109">
      <c r="A109" s="8"/>
      <c r="B109" s="8" t="s">
        <v>110</v>
      </c>
      <c r="C109" s="12">
        <f t="shared" si="3"/>
        <v>1290</v>
      </c>
      <c r="D109" s="12">
        <v>757</v>
      </c>
      <c r="E109" s="16">
        <f t="shared" si="4"/>
        <v>58.68217054263566</v>
      </c>
      <c r="F109" s="12">
        <v>533</v>
      </c>
      <c r="G109" s="16">
        <f t="shared" si="5"/>
        <v>41.31782945736434</v>
      </c>
    </row>
    <row r="110">
      <c r="A110" s="8"/>
      <c r="B110" s="8" t="s">
        <v>111</v>
      </c>
      <c r="C110" s="12">
        <f t="shared" si="3"/>
        <v>404</v>
      </c>
      <c r="D110" s="12">
        <v>153</v>
      </c>
      <c r="E110" s="16">
        <f t="shared" si="4"/>
        <v>37.871287128712872</v>
      </c>
      <c r="F110" s="12">
        <v>251</v>
      </c>
      <c r="G110" s="16">
        <f t="shared" si="5"/>
        <v>62.128712871287128</v>
      </c>
    </row>
    <row r="111">
      <c r="B111" s="8" t="s">
        <v>112</v>
      </c>
      <c r="C111" s="12">
        <f t="shared" si="3"/>
        <v>305</v>
      </c>
      <c r="D111" s="12">
        <v>168</v>
      </c>
      <c r="E111" s="16">
        <f t="shared" si="4"/>
        <v>55.081967213114758</v>
      </c>
      <c r="F111" s="12">
        <v>137</v>
      </c>
      <c r="G111" s="16">
        <f t="shared" si="5"/>
        <v>44.918032786885249</v>
      </c>
    </row>
    <row r="112">
      <c r="B112" s="8" t="s">
        <v>113</v>
      </c>
      <c r="C112" s="12">
        <f t="shared" si="3"/>
        <v>206</v>
      </c>
      <c r="D112" s="12">
        <v>91</v>
      </c>
      <c r="E112" s="16">
        <f t="shared" si="4"/>
        <v>44.1747572815534</v>
      </c>
      <c r="F112" s="12">
        <v>115</v>
      </c>
      <c r="G112" s="16">
        <f t="shared" si="5"/>
        <v>55.8252427184466</v>
      </c>
    </row>
    <row r="113">
      <c r="A113" s="11"/>
      <c r="B113" s="11"/>
      <c r="C113" s="11"/>
      <c r="D113" s="11"/>
      <c r="E113" s="11"/>
      <c r="F113" s="11"/>
      <c r="G113" s="11"/>
    </row>
    <row r="114">
      <c r="A114" s="27" t="s">
        <v>114</v>
      </c>
      <c r="B114" s="27"/>
      <c r="C114" s="27"/>
      <c r="D114" s="27"/>
      <c r="E114" s="27"/>
      <c r="F114" s="27"/>
      <c r="G114" s="27"/>
    </row>
    <row r="115">
      <c r="A115" s="18" t="s">
        <v>115</v>
      </c>
      <c r="B115" s="18"/>
      <c r="C115" s="18"/>
      <c r="D115" s="18"/>
      <c r="E115" s="18"/>
      <c r="F115" s="18"/>
      <c r="G115" s="18"/>
    </row>
    <row r="116" ht="24" customHeight="1">
      <c r="A116" s="21" t="s">
        <v>116</v>
      </c>
      <c r="B116" s="21"/>
      <c r="C116" s="21"/>
      <c r="D116" s="21"/>
      <c r="E116" s="21"/>
      <c r="F116" s="21"/>
      <c r="G116" s="21"/>
    </row>
    <row r="117">
      <c r="A117" s="22" t="s">
        <v>117</v>
      </c>
      <c r="B117" s="22"/>
      <c r="C117" s="22"/>
      <c r="D117" s="22"/>
      <c r="E117" s="22"/>
      <c r="F117" s="22"/>
      <c r="G117" s="22"/>
    </row>
    <row r="118">
      <c r="A118" s="22" t="s">
        <v>118</v>
      </c>
      <c r="B118" s="22"/>
      <c r="C118" s="22"/>
      <c r="D118" s="22"/>
      <c r="E118" s="22"/>
      <c r="F118" s="22"/>
      <c r="G118" s="22"/>
    </row>
  </sheetData>
  <mergeCells>
    <mergeCell ref="F4:G4"/>
    <mergeCell ref="A116:G116"/>
    <mergeCell ref="A118:G118"/>
    <mergeCell ref="A117:G117"/>
    <mergeCell ref="A1:G1"/>
    <mergeCell ref="A2:G2"/>
    <mergeCell ref="A3:G3"/>
    <mergeCell ref="A114:G114"/>
    <mergeCell ref="A5:B5"/>
    <mergeCell ref="A7:B7"/>
    <mergeCell ref="D4:E4"/>
  </mergeCells>
  <phoneticPr fontId="5" type="noConversion"/>
  <pageMargins left="0.7" right="0.7" top="1.25" bottom="1.25" header="0.3" footer="0.3"/>
  <pageSetup scale="85" fitToHeight="0" orientation="portrait"/>
  <headerFooter alignWithMargins="0"/>
  <ignoredErrors>
    <ignoredError sqref="E7 E9 E15 E59 E22 E78 E29 E67 E39 E94 E103 E4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H14A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2FB14818-88F7-4005-88AC-3C983E827795}"/>
</file>

<file path=customXml/itemProps2.xml><?xml version="1.0" encoding="utf-8"?>
<ds:datastoreItem xmlns:ds="http://schemas.openxmlformats.org/officeDocument/2006/customXml" ds:itemID="{1498FDAF-7308-483B-BB1E-E3126F1DA87A}"/>
</file>

<file path=customXml/itemProps3.xml><?xml version="1.0" encoding="utf-8"?>
<ds:datastoreItem xmlns:ds="http://schemas.openxmlformats.org/officeDocument/2006/customXml" ds:itemID="{658A0BA9-B78E-42FC-9F2B-0EF46DF1F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H-14A</vt:lpstr>
      <vt:lpstr>'Table H-14A'!Print_Area</vt:lpstr>
      <vt:lpstr>'Table H-14A'!Print_Titles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2021-01-12T23:03:49Z</cp:lastPrinted>
  <dcterms:created xsi:type="dcterms:W3CDTF">2005-10-17T17:44:27Z</dcterms:created>
  <dcterms:modified xsi:type="dcterms:W3CDTF">2021-01-12T23:04:14Z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